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825" windowHeight="9300" activeTab="0"/>
  </bookViews>
  <sheets>
    <sheet name="CU mise en ligne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<sst xmlns="http://schemas.openxmlformats.org/spreadsheetml/2006/main" count="58" uniqueCount="57">
  <si>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Taux de fiscalité directe votés en 2009 par les communautés urbaines</t>
  </si>
  <si>
    <t>Département</t>
  </si>
  <si>
    <t>Nom du groupement</t>
  </si>
  <si>
    <t>Numéro siren</t>
  </si>
  <si>
    <t>Taxe d'habitation</t>
  </si>
  <si>
    <t>Taxe sur le foncier bâti</t>
  </si>
  <si>
    <t>Taxe sur le foncier non bâti</t>
  </si>
  <si>
    <t>Taxe professionnelle</t>
  </si>
  <si>
    <t>Taxe professionnelle sur zone d'activité économique</t>
  </si>
  <si>
    <t>06</t>
  </si>
  <si>
    <t>CU Nice - Côte d’Azur</t>
  </si>
  <si>
    <t>240600577</t>
  </si>
  <si>
    <t>13</t>
  </si>
  <si>
    <t>CU Marseille Provence Métropole</t>
  </si>
  <si>
    <t>241300391</t>
  </si>
  <si>
    <t>29</t>
  </si>
  <si>
    <t>CU de Brest Métropole Océane</t>
  </si>
  <si>
    <t>242900314</t>
  </si>
  <si>
    <t>31</t>
  </si>
  <si>
    <t>CU du Grand Toulouse</t>
  </si>
  <si>
    <t>243100518</t>
  </si>
  <si>
    <t>33</t>
  </si>
  <si>
    <t>CU de Bordeaux</t>
  </si>
  <si>
    <t>243300316</t>
  </si>
  <si>
    <t>44</t>
  </si>
  <si>
    <t>CU Nantes Métropole</t>
  </si>
  <si>
    <t>244400404</t>
  </si>
  <si>
    <t>50</t>
  </si>
  <si>
    <t>CU de Cherbourg</t>
  </si>
  <si>
    <t>245000237</t>
  </si>
  <si>
    <t>54</t>
  </si>
  <si>
    <t>CU du Grand Nancy</t>
  </si>
  <si>
    <t>245400676</t>
  </si>
  <si>
    <t>59</t>
  </si>
  <si>
    <t>CU de Lille Métropole</t>
  </si>
  <si>
    <t>245900410</t>
  </si>
  <si>
    <t>CU de Dunkerque Grand Littoral</t>
  </si>
  <si>
    <t>245900428</t>
  </si>
  <si>
    <t>61</t>
  </si>
  <si>
    <t>CU d’Alençon</t>
  </si>
  <si>
    <t>246100663</t>
  </si>
  <si>
    <t>62</t>
  </si>
  <si>
    <t>CU d'Arras</t>
  </si>
  <si>
    <t>246201032</t>
  </si>
  <si>
    <t>67</t>
  </si>
  <si>
    <t>CU de Strasbourg</t>
  </si>
  <si>
    <t>246700488</t>
  </si>
  <si>
    <t>69</t>
  </si>
  <si>
    <t>CU de Lyon (Grand Lyon)</t>
  </si>
  <si>
    <t>246900245</t>
  </si>
  <si>
    <t>71</t>
  </si>
  <si>
    <t>CU Le Creusot - Montceau les Mines</t>
  </si>
  <si>
    <t>247100290</t>
  </si>
  <si>
    <t>72</t>
  </si>
  <si>
    <t>CU Le Mans Métropole</t>
  </si>
  <si>
    <t>247200132</t>
  </si>
  <si>
    <t>Source : DGCL - Etats fiscaux 1259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</si>
</sst>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</numFmts>
  <fonts count="2">
    <font>
      <sz val="10"/>
      <name val="Arial"/>
      <family val="0"/>
    </font>
    <font>
      <sz val="16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150" zoomScaleNormal="150" workbookViewId="0" topLeftCell="A1">
      <selection activeCell="A1" sqref="A1"/>
    </sheetView>
  </sheetViews>
  <sheetFormatPr defaultColWidth="11.421875" defaultRowHeight="12.75"/>
  <cols>
    <col min="1" max="1" width="13.00390625" style="0" customWidth="1"/>
    <col min="2" max="2" width="31.421875" style="0" customWidth="1"/>
    <col min="3" max="3" width="10.8515625" style="0" customWidth="1"/>
    <col min="4" max="4" width="11.140625" style="0" customWidth="1"/>
    <col min="6" max="6" width="13.7109375" style="0" customWidth="1"/>
    <col min="7" max="7" width="13.28125" style="0" customWidth="1"/>
    <col min="8" max="8" width="23.57421875" style="0" customWidth="1"/>
  </cols>
  <sheetData>
    <row r="1" ht="19.5">
      <c r="A1" s="1" t="s">
        <v>0</v>
      </c>
    </row>
    <row r="2" spans="1:8" ht="12.75">
      <c r="A2" s="2" t="s">
        <v>1</v>
      </c>
      <c r="B2" s="3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ht="12.75">
      <c r="A3" s="2"/>
      <c r="B3" s="2"/>
      <c r="C3" s="7"/>
      <c r="D3" s="7"/>
      <c r="E3" s="7"/>
      <c r="F3" s="6"/>
      <c r="G3" s="6"/>
      <c r="H3" s="6"/>
    </row>
    <row r="4" spans="1:7" ht="12.75">
      <c r="A4" s="2" t="s">
        <v>9</v>
      </c>
      <c r="B4" s="2" t="s">
        <v>10</v>
      </c>
      <c r="C4" s="2" t="s">
        <v>11</v>
      </c>
      <c r="G4" s="4">
        <f>2102000/100000</f>
        <v>21.02</v>
      </c>
    </row>
    <row r="5" spans="1:12" ht="12.75">
      <c r="A5" s="2" t="s">
        <v>12</v>
      </c>
      <c r="B5" s="2" t="s">
        <v>13</v>
      </c>
      <c r="C5" s="2" t="s">
        <v>14</v>
      </c>
      <c r="D5">
        <v>1.95</v>
      </c>
      <c r="E5">
        <v>1.88</v>
      </c>
      <c r="F5">
        <v>2.26</v>
      </c>
      <c r="G5">
        <v>23.92</v>
      </c>
      <c r="I5" s="4"/>
      <c r="J5" s="4"/>
      <c r="K5" s="4"/>
      <c r="L5" s="4"/>
    </row>
    <row r="6" spans="1:8" ht="12.75">
      <c r="A6" s="2" t="s">
        <v>15</v>
      </c>
      <c r="B6" s="2" t="s">
        <v>16</v>
      </c>
      <c r="C6" s="2" t="s">
        <v>17</v>
      </c>
      <c r="D6" s="4">
        <f>308000/100000</f>
        <v>3.08</v>
      </c>
      <c r="E6" s="4">
        <f>287000/100000</f>
        <v>2.87</v>
      </c>
      <c r="F6" s="4">
        <f>566000/100000</f>
        <v>5.66</v>
      </c>
      <c r="G6" s="4">
        <f>2026000/100000</f>
        <v>20.26</v>
      </c>
      <c r="H6" s="4"/>
    </row>
    <row r="7" spans="1:7" ht="12.75">
      <c r="A7" s="2" t="s">
        <v>18</v>
      </c>
      <c r="B7" s="2" t="s">
        <v>19</v>
      </c>
      <c r="C7" s="2" t="s">
        <v>20</v>
      </c>
      <c r="D7">
        <v>4.02</v>
      </c>
      <c r="E7">
        <v>5.18</v>
      </c>
      <c r="F7">
        <v>24.14</v>
      </c>
      <c r="G7">
        <v>20.04</v>
      </c>
    </row>
    <row r="8" spans="1:7" ht="12.75">
      <c r="A8" s="2" t="s">
        <v>21</v>
      </c>
      <c r="B8" s="2" t="s">
        <v>22</v>
      </c>
      <c r="C8" s="2" t="s">
        <v>23</v>
      </c>
      <c r="G8" s="4">
        <f>2552000/100000</f>
        <v>25.52</v>
      </c>
    </row>
    <row r="9" spans="1:7" ht="12.75">
      <c r="A9" s="2" t="s">
        <v>24</v>
      </c>
      <c r="B9" s="2" t="s">
        <v>25</v>
      </c>
      <c r="C9" s="2" t="s">
        <v>26</v>
      </c>
      <c r="G9" s="4">
        <f>2163000/100000</f>
        <v>21.63</v>
      </c>
    </row>
    <row r="10" spans="1:8" ht="12.75">
      <c r="A10" s="5" t="s">
        <v>27</v>
      </c>
      <c r="B10" s="5" t="s">
        <v>28</v>
      </c>
      <c r="C10" s="5" t="s">
        <v>29</v>
      </c>
      <c r="D10" s="4">
        <f>813000/100000</f>
        <v>8.13</v>
      </c>
      <c r="E10" s="4">
        <f>1095000/100000</f>
        <v>10.95</v>
      </c>
      <c r="F10" s="4">
        <f>2716000/100000</f>
        <v>27.16</v>
      </c>
      <c r="G10" s="4">
        <f>625000/100000</f>
        <v>6.25</v>
      </c>
      <c r="H10" s="4">
        <f>1752000/100000</f>
        <v>17.52</v>
      </c>
    </row>
    <row r="11" spans="1:8" ht="12.75">
      <c r="A11" s="5" t="s">
        <v>30</v>
      </c>
      <c r="B11" s="5" t="s">
        <v>31</v>
      </c>
      <c r="C11" s="5" t="s">
        <v>32</v>
      </c>
      <c r="D11" s="4">
        <f>796000/100000</f>
        <v>7.96</v>
      </c>
      <c r="E11" s="4">
        <f>821000/100000</f>
        <v>8.21</v>
      </c>
      <c r="F11" s="4">
        <f>1049000/100000</f>
        <v>10.49</v>
      </c>
      <c r="G11" s="4">
        <f>2097000/100000</f>
        <v>20.97</v>
      </c>
      <c r="H11" s="4"/>
    </row>
    <row r="12" spans="1:8" ht="12.75">
      <c r="A12" s="5" t="s">
        <v>33</v>
      </c>
      <c r="B12" s="5" t="s">
        <v>34</v>
      </c>
      <c r="C12" s="5" t="s">
        <v>35</v>
      </c>
      <c r="D12" s="4"/>
      <c r="E12" s="4"/>
      <c r="F12" s="4"/>
      <c r="G12" s="4">
        <v>23.21</v>
      </c>
      <c r="H12" s="4"/>
    </row>
    <row r="13" spans="1:8" ht="12.75">
      <c r="A13" s="5" t="s">
        <v>33</v>
      </c>
      <c r="B13" s="5" t="s">
        <v>36</v>
      </c>
      <c r="C13" s="5" t="s">
        <v>37</v>
      </c>
      <c r="D13" s="4"/>
      <c r="E13" s="4"/>
      <c r="F13" s="4"/>
      <c r="G13" s="4">
        <v>24.46</v>
      </c>
      <c r="H13" s="4"/>
    </row>
    <row r="14" spans="1:8" ht="12.75">
      <c r="A14" s="5" t="s">
        <v>38</v>
      </c>
      <c r="B14" s="5" t="s">
        <v>39</v>
      </c>
      <c r="C14" s="5" t="s">
        <v>40</v>
      </c>
      <c r="D14" s="4">
        <f>748000/100000</f>
        <v>7.48</v>
      </c>
      <c r="E14" s="4">
        <f>1059000/100000</f>
        <v>10.59</v>
      </c>
      <c r="F14" s="4">
        <f>2212000/100000</f>
        <v>22.12</v>
      </c>
      <c r="G14" s="4">
        <f>570000/100000</f>
        <v>5.7</v>
      </c>
      <c r="H14" s="4">
        <f>1045000/100000</f>
        <v>10.45</v>
      </c>
    </row>
    <row r="15" spans="1:8" ht="12.75">
      <c r="A15" s="5" t="s">
        <v>41</v>
      </c>
      <c r="B15" s="5" t="s">
        <v>42</v>
      </c>
      <c r="C15" s="5" t="s">
        <v>43</v>
      </c>
      <c r="D15" s="4">
        <f>485000/100000</f>
        <v>4.85</v>
      </c>
      <c r="E15" s="4">
        <f>551000/100000</f>
        <v>5.51</v>
      </c>
      <c r="F15" s="4">
        <f>1309000/100000</f>
        <v>13.09</v>
      </c>
      <c r="G15" s="4">
        <f>1946000/100000</f>
        <v>19.46</v>
      </c>
      <c r="H15" s="4"/>
    </row>
    <row r="16" spans="1:8" ht="12.75">
      <c r="A16" s="5" t="s">
        <v>44</v>
      </c>
      <c r="B16" s="5" t="s">
        <v>45</v>
      </c>
      <c r="C16" s="5" t="s">
        <v>46</v>
      </c>
      <c r="D16" s="4"/>
      <c r="E16" s="4"/>
      <c r="F16" s="4"/>
      <c r="G16" s="4">
        <f>1852000/100000</f>
        <v>18.52</v>
      </c>
      <c r="H16" s="4"/>
    </row>
    <row r="17" spans="1:8" ht="12.75">
      <c r="A17" s="5" t="s">
        <v>47</v>
      </c>
      <c r="B17" s="5" t="s">
        <v>48</v>
      </c>
      <c r="C17" s="5" t="s">
        <v>49</v>
      </c>
      <c r="D17" s="4"/>
      <c r="E17" s="4"/>
      <c r="F17" s="4"/>
      <c r="G17" s="4">
        <f>2009000/100000</f>
        <v>20.09</v>
      </c>
      <c r="H17" s="4"/>
    </row>
    <row r="18" spans="1:8" ht="12.75">
      <c r="A18" s="5" t="s">
        <v>50</v>
      </c>
      <c r="B18" s="5" t="s">
        <v>51</v>
      </c>
      <c r="C18" s="5" t="s">
        <v>52</v>
      </c>
      <c r="D18" s="4"/>
      <c r="E18" s="4"/>
      <c r="F18" s="4"/>
      <c r="G18" s="4">
        <f>1594000/100000</f>
        <v>15.94</v>
      </c>
      <c r="H18" s="4"/>
    </row>
    <row r="19" spans="1:8" ht="12.75">
      <c r="A19" s="5" t="s">
        <v>53</v>
      </c>
      <c r="B19" s="5" t="s">
        <v>54</v>
      </c>
      <c r="C19" s="5" t="s">
        <v>55</v>
      </c>
      <c r="D19" s="4">
        <f>928000/100000</f>
        <v>9.28</v>
      </c>
      <c r="E19" s="4">
        <f>1196000/100000</f>
        <v>11.96</v>
      </c>
      <c r="F19" s="4">
        <f>1886000/100000</f>
        <v>18.86</v>
      </c>
      <c r="G19" s="4">
        <f>759000/100000</f>
        <v>7.59</v>
      </c>
      <c r="H19" s="4">
        <f>1679000/100000</f>
        <v>16.79</v>
      </c>
    </row>
    <row r="21" ht="12.75">
      <c r="A21" s="5" t="s">
        <v>56</v>
      </c>
    </row>
  </sheetData>
  <mergeCells count="6">
    <mergeCell ref="G2:G3"/>
    <mergeCell ref="H2:H3"/>
    <mergeCell ref="D2:D3"/>
    <mergeCell ref="C2:C3"/>
    <mergeCell ref="E2:E3"/>
    <mergeCell ref="F2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Ministère de l'Intérieur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FLOURYMC</dc:creator>
  <cp:keywords/>
  <dc:description/>
  <cp:lastModifiedBy>TheBigBoss</cp:lastModifiedBy>
  <dcterms:created xsi:type="dcterms:W3CDTF">2009-09-18T13:13:21Z</dcterms:created>
  <dcterms:modified xsi:type="dcterms:W3CDTF">2009-10-25T13:54:33Z</dcterms:modified>
  <cp:category/>
  <cp:version/>
  <cp:contentType/>
  <cp:contentStatus/>
</cp:coreProperties>
</file>